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'2021'!$A$1:$H$90</definedName>
  </definedNames>
  <calcPr fullCalcOnLoad="1"/>
</workbook>
</file>

<file path=xl/sharedStrings.xml><?xml version="1.0" encoding="utf-8"?>
<sst xmlns="http://schemas.openxmlformats.org/spreadsheetml/2006/main" count="92" uniqueCount="89">
  <si>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</si>
  <si>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</si>
  <si>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</si>
  <si>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</si>
  <si>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</si>
  <si>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</si>
  <si>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</si>
  <si>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</si>
  <si>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</si>
  <si>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</si>
  <si>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</si>
  <si>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</si>
  <si>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</si>
  <si>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</si>
  <si>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</si>
  <si>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</si>
  <si>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</si>
  <si>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</si>
  <si>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</si>
  <si>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</si>
  <si>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</si>
  <si>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</si>
  <si>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</si>
  <si>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</si>
  <si>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</si>
  <si>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</si>
  <si>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</si>
  <si>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</si>
  <si>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</si>
  <si>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</si>
  <si>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</si>
  <si>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</si>
  <si>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</si>
  <si>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</si>
  <si>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</si>
  <si>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</si>
  <si>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</si>
  <si>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</si>
  <si>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</si>
  <si>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</si>
  <si>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</si>
  <si>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</si>
  <si>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</si>
  <si>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</si>
  <si>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</si>
  <si>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</si>
  <si>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</si>
  <si>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</si>
  <si>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</si>
  <si>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</si>
  <si>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</si>
  <si>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</si>
  <si>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</si>
  <si>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</si>
  <si>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</si>
  <si>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</si>
  <si>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</si>
  <si>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</si>
  <si>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</si>
  <si>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</si>
  <si>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</si>
  <si>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</si>
  <si>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</si>
  <si>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</si>
  <si>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</si>
  <si>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</si>
  <si>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</si>
  <si>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</si>
  <si>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</si>
  <si>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</si>
  <si>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</si>
  <si>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</si>
  <si>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</si>
  <si>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</si>
  <si>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</si>
  <si>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</si>
  <si>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</si>
  <si>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</si>
  <si>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</si>
  <si>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</si>
  <si>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</si>
  <si>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</si>
  <si>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</si>
  <si>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</si>
  <si>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от "  " декабря 2020 г.№___</t>
  </si>
  <si>
    <t>на 2021 год</t>
  </si>
  <si>
    <t>Зеленоградского городского округа</t>
  </si>
  <si>
    <t xml:space="preserve">                         "О бюджете муниципального образования "Зеленоградский городской округ" Калининградской области на 2021 год и на плановый период 2022 и 2023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</si>
  <si>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Калининградской области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</si>
</sst>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50" zoomScalePageLayoutView="0" workbookViewId="0" topLeftCell="A46">
      <selection activeCell="M42" sqref="M42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6.00390625" style="0" customWidth="1"/>
  </cols>
  <sheetData>
    <row r="1" spans="2:7" ht="9" customHeight="1">
      <c r="B1" s="53"/>
      <c r="C1" s="54"/>
      <c r="D1" s="54"/>
      <c r="E1" s="54"/>
      <c r="F1" s="52"/>
      <c r="G1" s="52"/>
    </row>
    <row r="2" ht="11.25" customHeight="1"/>
    <row r="3" spans="2:7" ht="15" customHeight="1">
      <c r="B3" s="55" t="s">
        <v>17</v>
      </c>
      <c r="C3" s="55"/>
      <c r="D3" s="51"/>
      <c r="E3" s="51"/>
      <c r="F3" s="52"/>
      <c r="G3" s="52"/>
    </row>
    <row r="4" spans="2:7" ht="16.5" customHeight="1">
      <c r="B4" s="53" t="s">
        <v>71</v>
      </c>
      <c r="C4" s="56"/>
      <c r="D4" s="51"/>
      <c r="E4" s="51"/>
      <c r="F4" s="52"/>
      <c r="G4" s="52"/>
    </row>
    <row r="5" spans="2:7" ht="12.75">
      <c r="B5" s="53" t="s">
        <v>86</v>
      </c>
      <c r="C5" s="57"/>
      <c r="D5" s="51"/>
      <c r="E5" s="51"/>
      <c r="F5" s="52"/>
      <c r="G5" s="52"/>
    </row>
    <row r="6" spans="2:7" ht="39.75" customHeight="1">
      <c r="B6" s="53" t="s">
        <v>87</v>
      </c>
      <c r="C6" s="53"/>
      <c r="D6" s="51"/>
      <c r="E6" s="51"/>
      <c r="F6" s="52"/>
      <c r="G6" s="52"/>
    </row>
    <row r="7" spans="2:7" ht="12.75">
      <c r="B7" s="53" t="s">
        <v>84</v>
      </c>
      <c r="C7" s="56"/>
      <c r="D7" s="51"/>
      <c r="E7" s="51"/>
      <c r="F7" s="52"/>
      <c r="G7" s="52"/>
    </row>
    <row r="8" spans="2:5" ht="15">
      <c r="B8" s="1"/>
      <c r="C8" s="19"/>
      <c r="D8" s="19"/>
      <c r="E8" s="33"/>
    </row>
    <row r="9" spans="1:7" ht="51" customHeight="1">
      <c r="A9" s="49" t="s">
        <v>88</v>
      </c>
      <c r="B9" s="50"/>
      <c r="C9" s="50"/>
      <c r="D9" s="51"/>
      <c r="E9" s="51"/>
      <c r="F9" s="52"/>
      <c r="G9" s="52"/>
    </row>
    <row r="10" spans="1:7" ht="13.5">
      <c r="A10" s="49" t="s">
        <v>85</v>
      </c>
      <c r="B10" s="50"/>
      <c r="C10" s="50"/>
      <c r="D10" s="50"/>
      <c r="E10" s="50"/>
      <c r="F10" s="52"/>
      <c r="G10" s="52"/>
    </row>
    <row r="11" spans="1:7" ht="15.7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30">
      <c r="A12" s="4" t="s">
        <v>1</v>
      </c>
      <c r="B12" s="5" t="s">
        <v>2</v>
      </c>
      <c r="C12" s="5" t="s">
        <v>3</v>
      </c>
      <c r="D12" s="5" t="s">
        <v>72</v>
      </c>
      <c r="E12" s="35" t="s">
        <v>74</v>
      </c>
      <c r="F12" s="5" t="s">
        <v>73</v>
      </c>
      <c r="G12" s="5" t="s">
        <v>74</v>
      </c>
    </row>
    <row r="13" spans="1:7" ht="15.75">
      <c r="A13" s="4"/>
      <c r="B13" s="6" t="s">
        <v>4</v>
      </c>
      <c r="C13" s="21" t="e">
        <f>C14+C18+C23+C29+C32+C35</f>
        <v>#REF!</v>
      </c>
      <c r="D13" s="21" t="e">
        <f>D14+D18+D23+D29+D32+D35</f>
        <v>#REF!</v>
      </c>
      <c r="E13" s="43" t="e">
        <f>E14+E18+E23+E29+E32+E35</f>
        <v>#REF!</v>
      </c>
      <c r="F13" s="43" t="e">
        <f>F14+F18+F23+F29+F32+F35</f>
        <v>#REF!</v>
      </c>
      <c r="G13" s="39">
        <f>G14+G18+G23+G29+G35</f>
        <v>404000</v>
      </c>
    </row>
    <row r="14" spans="1:7" ht="15.75">
      <c r="A14" s="18" t="s">
        <v>22</v>
      </c>
      <c r="B14" s="10" t="s">
        <v>51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220000</v>
      </c>
    </row>
    <row r="15" spans="1:7" ht="143.25" customHeight="1">
      <c r="A15" s="17" t="s">
        <v>21</v>
      </c>
      <c r="B15" s="7" t="s">
        <v>35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213400</v>
      </c>
    </row>
    <row r="16" spans="1:7" ht="223.5" customHeight="1">
      <c r="A16" s="17" t="s">
        <v>20</v>
      </c>
      <c r="B16" s="8" t="s">
        <v>36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1300</v>
      </c>
    </row>
    <row r="17" spans="1:7" ht="90" customHeight="1">
      <c r="A17" s="17" t="s">
        <v>19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5300</v>
      </c>
    </row>
    <row r="18" spans="1:7" ht="57" customHeight="1">
      <c r="A18" s="18" t="s">
        <v>18</v>
      </c>
      <c r="B18" s="9" t="s">
        <v>37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v>14000</v>
      </c>
    </row>
    <row r="19" spans="1:7" ht="47.25">
      <c r="A19" s="18" t="s">
        <v>28</v>
      </c>
      <c r="B19" s="15" t="s">
        <v>25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14000</v>
      </c>
    </row>
    <row r="20" spans="1:7" ht="126">
      <c r="A20" s="17" t="s">
        <v>23</v>
      </c>
      <c r="B20" s="14" t="s">
        <v>24</v>
      </c>
      <c r="C20" s="23">
        <v>5215</v>
      </c>
      <c r="D20" s="23"/>
      <c r="E20" s="42">
        <v>5215</v>
      </c>
      <c r="F20" s="37"/>
      <c r="G20" s="37">
        <v>5900</v>
      </c>
    </row>
    <row r="21" spans="1:7" ht="157.5">
      <c r="A21" s="17" t="s">
        <v>29</v>
      </c>
      <c r="B21" s="14" t="s">
        <v>26</v>
      </c>
      <c r="C21" s="23">
        <v>48</v>
      </c>
      <c r="D21" s="23"/>
      <c r="E21" s="42">
        <v>48</v>
      </c>
      <c r="F21" s="37"/>
      <c r="G21" s="37">
        <v>48</v>
      </c>
    </row>
    <row r="22" spans="1:7" ht="126">
      <c r="A22" s="17" t="s">
        <v>30</v>
      </c>
      <c r="B22" s="14" t="s">
        <v>27</v>
      </c>
      <c r="C22" s="23">
        <v>7737</v>
      </c>
      <c r="D22" s="23"/>
      <c r="E22" s="42">
        <v>7737</v>
      </c>
      <c r="F22" s="37"/>
      <c r="G22" s="37">
        <v>8052</v>
      </c>
    </row>
    <row r="23" spans="1:7" ht="15.75">
      <c r="A23" s="18" t="s">
        <v>31</v>
      </c>
      <c r="B23" s="10" t="s">
        <v>52</v>
      </c>
      <c r="C23" s="25" t="e">
        <f>SUM(C24+#REF!+C27)</f>
        <v>#REF!</v>
      </c>
      <c r="D23" s="25" t="e">
        <f>SUM(D24+#REF!+D27)</f>
        <v>#REF!</v>
      </c>
      <c r="E23" s="41" t="e">
        <f>SUM(E24+#REF!+E27+E28)</f>
        <v>#REF!</v>
      </c>
      <c r="F23" s="41" t="e">
        <f>SUM(F24+#REF!+F27+F28)</f>
        <v>#REF!</v>
      </c>
      <c r="G23" s="40">
        <f>G24+G27+G28</f>
        <v>55000</v>
      </c>
    </row>
    <row r="24" spans="1:7" ht="47.25">
      <c r="A24" s="18" t="s">
        <v>83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46000</v>
      </c>
    </row>
    <row r="25" spans="1:7" s="31" customFormat="1" ht="63">
      <c r="A25" s="28" t="s">
        <v>32</v>
      </c>
      <c r="B25" s="29" t="s">
        <v>7</v>
      </c>
      <c r="C25" s="30">
        <v>17710</v>
      </c>
      <c r="D25" s="30"/>
      <c r="E25" s="46">
        <v>17710</v>
      </c>
      <c r="F25" s="38"/>
      <c r="G25" s="37">
        <v>30000</v>
      </c>
    </row>
    <row r="26" spans="1:7" s="31" customFormat="1" ht="78.75">
      <c r="A26" s="28" t="s">
        <v>33</v>
      </c>
      <c r="B26" s="29" t="s">
        <v>8</v>
      </c>
      <c r="C26" s="32">
        <v>9290</v>
      </c>
      <c r="D26" s="32"/>
      <c r="E26" s="47">
        <v>9290</v>
      </c>
      <c r="F26" s="38"/>
      <c r="G26" s="37">
        <v>16000</v>
      </c>
    </row>
    <row r="27" spans="1:7" s="31" customFormat="1" ht="31.5">
      <c r="A27" s="28" t="s">
        <v>34</v>
      </c>
      <c r="B27" s="29" t="s">
        <v>9</v>
      </c>
      <c r="C27" s="32">
        <v>1000</v>
      </c>
      <c r="D27" s="32"/>
      <c r="E27" s="47">
        <v>1000</v>
      </c>
      <c r="F27" s="38">
        <v>-400</v>
      </c>
      <c r="G27" s="37">
        <v>1000</v>
      </c>
    </row>
    <row r="28" spans="1:7" s="31" customFormat="1" ht="47.25">
      <c r="A28" s="28" t="s">
        <v>76</v>
      </c>
      <c r="B28" s="29" t="s">
        <v>75</v>
      </c>
      <c r="C28" s="32"/>
      <c r="D28" s="32"/>
      <c r="E28" s="47"/>
      <c r="F28" s="38">
        <v>1000</v>
      </c>
      <c r="G28" s="37">
        <v>8000</v>
      </c>
    </row>
    <row r="29" spans="1:7" ht="15.75">
      <c r="A29" s="18" t="s">
        <v>38</v>
      </c>
      <c r="B29" s="10" t="s">
        <v>50</v>
      </c>
      <c r="C29" s="24">
        <f>C30+C31</f>
        <v>26500</v>
      </c>
      <c r="D29" s="24">
        <f>D30+D31</f>
        <v>0</v>
      </c>
      <c r="E29" s="45">
        <f>E30+E31</f>
        <v>26500</v>
      </c>
      <c r="F29" s="45">
        <f>F30+F31</f>
        <v>6000</v>
      </c>
      <c r="G29" s="40">
        <f>G30+G31+G32</f>
        <v>110000</v>
      </c>
    </row>
    <row r="30" spans="1:7" s="16" customFormat="1" ht="15.75">
      <c r="A30" s="17" t="s">
        <v>39</v>
      </c>
      <c r="B30" s="11" t="s">
        <v>40</v>
      </c>
      <c r="C30" s="23">
        <v>6000</v>
      </c>
      <c r="D30" s="23"/>
      <c r="E30" s="42">
        <v>6000</v>
      </c>
      <c r="F30" s="37">
        <v>6000</v>
      </c>
      <c r="G30" s="37">
        <v>20000</v>
      </c>
    </row>
    <row r="31" spans="1:7" ht="15.75">
      <c r="A31" s="17" t="s">
        <v>41</v>
      </c>
      <c r="B31" s="11" t="s">
        <v>42</v>
      </c>
      <c r="C31" s="23">
        <v>20500</v>
      </c>
      <c r="D31" s="23"/>
      <c r="E31" s="42">
        <v>20500</v>
      </c>
      <c r="F31" s="37"/>
      <c r="G31" s="37">
        <v>25000</v>
      </c>
    </row>
    <row r="32" spans="1:7" ht="15.75">
      <c r="A32" s="18" t="s">
        <v>45</v>
      </c>
      <c r="B32" s="10" t="s">
        <v>46</v>
      </c>
      <c r="C32" s="24">
        <f>C33+C34</f>
        <v>60000</v>
      </c>
      <c r="D32" s="24">
        <f>D33+D34</f>
        <v>0</v>
      </c>
      <c r="E32" s="45">
        <f>E33+E34</f>
        <v>60000</v>
      </c>
      <c r="F32" s="45">
        <f>F33+F34</f>
        <v>12000</v>
      </c>
      <c r="G32" s="40">
        <f>G33+G34</f>
        <v>65000</v>
      </c>
    </row>
    <row r="33" spans="1:7" ht="15.75">
      <c r="A33" s="17" t="s">
        <v>47</v>
      </c>
      <c r="B33" s="11" t="s">
        <v>70</v>
      </c>
      <c r="C33" s="23">
        <v>31200</v>
      </c>
      <c r="D33" s="23"/>
      <c r="E33" s="42">
        <v>31200</v>
      </c>
      <c r="F33" s="37">
        <v>10860</v>
      </c>
      <c r="G33" s="37">
        <v>37000</v>
      </c>
    </row>
    <row r="34" spans="1:7" ht="15.75">
      <c r="A34" s="17" t="s">
        <v>48</v>
      </c>
      <c r="B34" s="11" t="s">
        <v>49</v>
      </c>
      <c r="C34" s="23">
        <v>28800</v>
      </c>
      <c r="D34" s="23"/>
      <c r="E34" s="42">
        <v>28800</v>
      </c>
      <c r="F34" s="37">
        <v>1140</v>
      </c>
      <c r="G34" s="37">
        <v>28000</v>
      </c>
    </row>
    <row r="35" spans="1:7" ht="15.75">
      <c r="A35" s="18" t="s">
        <v>43</v>
      </c>
      <c r="B35" s="10" t="s">
        <v>53</v>
      </c>
      <c r="C35" s="24">
        <f>SUM(C36:C36)</f>
        <v>4000</v>
      </c>
      <c r="D35" s="24">
        <f>SUM(D36:D36)</f>
        <v>0</v>
      </c>
      <c r="E35" s="45">
        <f>SUM(E36:E36)</f>
        <v>4000</v>
      </c>
      <c r="F35" s="37"/>
      <c r="G35" s="40">
        <v>5000</v>
      </c>
    </row>
    <row r="36" spans="1:7" ht="78.75">
      <c r="A36" s="17" t="s">
        <v>44</v>
      </c>
      <c r="B36" s="11" t="s">
        <v>10</v>
      </c>
      <c r="C36" s="23">
        <v>4000</v>
      </c>
      <c r="D36" s="23"/>
      <c r="E36" s="42">
        <v>4000</v>
      </c>
      <c r="F36" s="37"/>
      <c r="G36" s="37">
        <v>5000</v>
      </c>
    </row>
    <row r="37" spans="1:7" ht="15.75">
      <c r="A37" s="17"/>
      <c r="B37" s="12" t="s">
        <v>11</v>
      </c>
      <c r="C37" s="24">
        <f>C38+C43+C45+C49+C50</f>
        <v>99000</v>
      </c>
      <c r="D37" s="24">
        <f>D38+D43+D45+D49+D50</f>
        <v>17000</v>
      </c>
      <c r="E37" s="45">
        <f>E38+E43+E45+E49+E50</f>
        <v>116000</v>
      </c>
      <c r="F37" s="45">
        <f>F38+F43+F45+F49+F50</f>
        <v>11232.6</v>
      </c>
      <c r="G37" s="40">
        <f>G38+G43+G45+G49+G50</f>
        <v>194000</v>
      </c>
    </row>
    <row r="38" spans="1:7" ht="94.5">
      <c r="A38" s="18" t="s">
        <v>54</v>
      </c>
      <c r="B38" s="10" t="s">
        <v>12</v>
      </c>
      <c r="C38" s="24">
        <f>SUM(C40:C41)</f>
        <v>71000</v>
      </c>
      <c r="D38" s="24">
        <f>SUM(D40:D41)</f>
        <v>0</v>
      </c>
      <c r="E38" s="45">
        <f>SUM(E40:E41)</f>
        <v>71000</v>
      </c>
      <c r="F38" s="45">
        <f>F39+F40+F41+F42</f>
        <v>0</v>
      </c>
      <c r="G38" s="40">
        <f>G39+G40+G42</f>
        <v>102000</v>
      </c>
    </row>
    <row r="39" spans="1:7" ht="123.75" customHeight="1">
      <c r="A39" s="17" t="s">
        <v>80</v>
      </c>
      <c r="B39" s="13" t="s">
        <v>79</v>
      </c>
      <c r="C39" s="24"/>
      <c r="D39" s="24"/>
      <c r="E39" s="45"/>
      <c r="F39" s="37">
        <v>18000</v>
      </c>
      <c r="G39" s="37">
        <v>30000</v>
      </c>
    </row>
    <row r="40" spans="1:7" ht="127.5" customHeight="1">
      <c r="A40" s="17" t="s">
        <v>58</v>
      </c>
      <c r="B40" s="13" t="s">
        <v>55</v>
      </c>
      <c r="C40" s="26">
        <v>69000</v>
      </c>
      <c r="D40" s="26"/>
      <c r="E40" s="48">
        <v>69000</v>
      </c>
      <c r="F40" s="37">
        <v>-18000</v>
      </c>
      <c r="G40" s="37">
        <v>70000</v>
      </c>
    </row>
    <row r="41" spans="1:7" ht="111" customHeight="1" hidden="1">
      <c r="A41" s="17" t="s">
        <v>57</v>
      </c>
      <c r="B41" s="8" t="s">
        <v>56</v>
      </c>
      <c r="C41" s="23">
        <v>2000</v>
      </c>
      <c r="D41" s="23"/>
      <c r="E41" s="42">
        <v>2000</v>
      </c>
      <c r="F41" s="37">
        <v>-2000</v>
      </c>
      <c r="G41" s="37">
        <f>E41+F41</f>
        <v>0</v>
      </c>
    </row>
    <row r="42" spans="1:7" ht="153.75" customHeight="1">
      <c r="A42" s="17" t="s">
        <v>81</v>
      </c>
      <c r="B42" s="8" t="s">
        <v>82</v>
      </c>
      <c r="C42" s="23"/>
      <c r="D42" s="23"/>
      <c r="E42" s="42"/>
      <c r="F42" s="37">
        <v>2000</v>
      </c>
      <c r="G42" s="37">
        <f>E42+F42</f>
        <v>2000</v>
      </c>
    </row>
    <row r="43" spans="1:7" ht="49.5" customHeight="1">
      <c r="A43" s="18" t="s">
        <v>59</v>
      </c>
      <c r="B43" s="10" t="s">
        <v>13</v>
      </c>
      <c r="C43" s="24">
        <f>SUM(C44)</f>
        <v>5000</v>
      </c>
      <c r="D43" s="24">
        <f>SUM(D44)</f>
        <v>17000</v>
      </c>
      <c r="E43" s="45">
        <f>SUM(E44)</f>
        <v>22000</v>
      </c>
      <c r="F43" s="45">
        <f>SUM(F44)</f>
        <v>2000</v>
      </c>
      <c r="G43" s="40">
        <f>G44</f>
        <v>32000</v>
      </c>
    </row>
    <row r="44" spans="1:7" ht="31.5">
      <c r="A44" s="17" t="s">
        <v>60</v>
      </c>
      <c r="B44" s="11" t="s">
        <v>14</v>
      </c>
      <c r="C44" s="23">
        <v>5000</v>
      </c>
      <c r="D44" s="23">
        <v>17000</v>
      </c>
      <c r="E44" s="42">
        <f>C44+D44</f>
        <v>22000</v>
      </c>
      <c r="F44" s="37">
        <v>2000</v>
      </c>
      <c r="G44" s="37">
        <v>32000</v>
      </c>
    </row>
    <row r="45" spans="1:7" ht="47.25">
      <c r="A45" s="17" t="s">
        <v>61</v>
      </c>
      <c r="B45" s="10" t="s">
        <v>15</v>
      </c>
      <c r="C45" s="24">
        <f>SUM(C46+C48)</f>
        <v>11500</v>
      </c>
      <c r="D45" s="24">
        <f>SUM(D46+D48)</f>
        <v>0</v>
      </c>
      <c r="E45" s="45">
        <f>SUM(E46+E48)</f>
        <v>11500</v>
      </c>
      <c r="F45" s="45">
        <f>SUM(F46+F47+F48)</f>
        <v>5500</v>
      </c>
      <c r="G45" s="40">
        <f>G46+G47+G48</f>
        <v>46500</v>
      </c>
    </row>
    <row r="46" spans="1:7" ht="173.25">
      <c r="A46" s="17" t="s">
        <v>63</v>
      </c>
      <c r="B46" s="13" t="s">
        <v>62</v>
      </c>
      <c r="C46" s="23">
        <v>1500</v>
      </c>
      <c r="D46" s="23"/>
      <c r="E46" s="42">
        <v>1500</v>
      </c>
      <c r="F46" s="37">
        <v>500</v>
      </c>
      <c r="G46" s="37">
        <v>1500</v>
      </c>
    </row>
    <row r="47" spans="1:7" ht="90" customHeight="1">
      <c r="A47" s="17" t="s">
        <v>78</v>
      </c>
      <c r="B47" s="13" t="s">
        <v>77</v>
      </c>
      <c r="C47" s="23"/>
      <c r="D47" s="23"/>
      <c r="E47" s="42"/>
      <c r="F47" s="37">
        <v>5000</v>
      </c>
      <c r="G47" s="37">
        <v>15000</v>
      </c>
    </row>
    <row r="48" spans="1:7" ht="91.5" customHeight="1">
      <c r="A48" s="17" t="s">
        <v>65</v>
      </c>
      <c r="B48" s="11" t="s">
        <v>64</v>
      </c>
      <c r="C48" s="23">
        <v>10000</v>
      </c>
      <c r="D48" s="23"/>
      <c r="E48" s="42">
        <v>10000</v>
      </c>
      <c r="F48" s="37"/>
      <c r="G48" s="37">
        <v>30000</v>
      </c>
    </row>
    <row r="49" spans="1:7" ht="53.25" customHeight="1">
      <c r="A49" s="18" t="s">
        <v>66</v>
      </c>
      <c r="B49" s="10" t="s">
        <v>69</v>
      </c>
      <c r="C49" s="24">
        <v>6500</v>
      </c>
      <c r="D49" s="24"/>
      <c r="E49" s="45">
        <v>6500</v>
      </c>
      <c r="F49" s="40"/>
      <c r="G49" s="40">
        <v>8500</v>
      </c>
    </row>
    <row r="50" spans="1:7" ht="15.75">
      <c r="A50" s="18" t="s">
        <v>67</v>
      </c>
      <c r="B50" s="10" t="s">
        <v>68</v>
      </c>
      <c r="C50" s="24">
        <v>5000</v>
      </c>
      <c r="D50" s="24"/>
      <c r="E50" s="45">
        <v>5000</v>
      </c>
      <c r="F50" s="40">
        <v>3732.6</v>
      </c>
      <c r="G50" s="40">
        <v>5000</v>
      </c>
    </row>
    <row r="51" spans="1:7" ht="15.75">
      <c r="A51" s="17"/>
      <c r="B51" s="10" t="s">
        <v>16</v>
      </c>
      <c r="C51" s="25" t="e">
        <f>C13+C37</f>
        <v>#REF!</v>
      </c>
      <c r="D51" s="25" t="e">
        <f>D13+D37</f>
        <v>#REF!</v>
      </c>
      <c r="E51" s="41" t="e">
        <f>E13+E37</f>
        <v>#REF!</v>
      </c>
      <c r="F51" s="41" t="e">
        <f>F13+F37</f>
        <v>#REF!</v>
      </c>
      <c r="G51" s="40">
        <f>G13+G37</f>
        <v>598000</v>
      </c>
    </row>
  </sheetData>
  <sheetProtection/>
  <mergeCells count="8">
    <mergeCell ref="A9:G9"/>
    <mergeCell ref="A10:G10"/>
    <mergeCell ref="B1:G1"/>
    <mergeCell ref="B3:G3"/>
    <mergeCell ref="B4:G4"/>
    <mergeCell ref="B5:G5"/>
    <mergeCell ref="B6:G6"/>
    <mergeCell ref="B7:G7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r:id="rId1"/>
  <rowBreaks count="3" manualBreakCount="3">
    <brk id="19" max="7" man="1"/>
    <brk id="35" max="7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2019-10-30T10:29:18Z</cp:lastPrinted>
  <dcterms:created xsi:type="dcterms:W3CDTF">1996-10-08T23:32:33Z</dcterms:created>
  <dcterms:modified xsi:type="dcterms:W3CDTF">2020-10-26T12:25:39Z</dcterms:modified>
  <cp:category/>
  <cp:version/>
  <cp:contentType/>
  <cp:contentStatus/>
</cp:coreProperties>
</file>